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3" sheetId="1" r:id="rId1"/>
    <sheet name="прил1" sheetId="2" r:id="rId2"/>
    <sheet name="прил 2" sheetId="3" r:id="rId3"/>
  </sheets>
  <definedNames/>
  <calcPr fullCalcOnLoad="1"/>
</workbook>
</file>

<file path=xl/sharedStrings.xml><?xml version="1.0" encoding="utf-8"?>
<sst xmlns="http://schemas.openxmlformats.org/spreadsheetml/2006/main" count="128" uniqueCount="53">
  <si>
    <t>Наименование доходных источников</t>
  </si>
  <si>
    <t>% выполнения</t>
  </si>
  <si>
    <t>в том числе:</t>
  </si>
  <si>
    <t>Всего собственных доходов</t>
  </si>
  <si>
    <t>тыс. руб.</t>
  </si>
  <si>
    <t>Справка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</si>
  <si>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</si>
  <si>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</si>
  <si>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госпошлина</t>
  </si>
  <si>
    <t>1. Доходы - всего                                         (код 000 1 00 00000 00 0000 000)</t>
  </si>
  <si>
    <t xml:space="preserve"> - налог на имущ-во физических лиц</t>
  </si>
  <si>
    <t>отклоне-            ние +,-</t>
  </si>
  <si>
    <t xml:space="preserve"> - единый сельхозналог</t>
  </si>
  <si>
    <t xml:space="preserve"> - плата за негативное воздействие на окружающую среду</t>
  </si>
  <si>
    <t>- отмененные налоги</t>
  </si>
  <si>
    <t>Консолидированный бюджет, всего</t>
  </si>
  <si>
    <t>Муниципальный район</t>
  </si>
  <si>
    <t>Приложение № 1</t>
  </si>
  <si>
    <t>Приложение №2</t>
  </si>
  <si>
    <t>Налоговые доходы</t>
  </si>
  <si>
    <t>Неналоговые доходы</t>
  </si>
  <si>
    <t xml:space="preserve"> - земельный налог ( к. 106 06000 00 0000 110)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</si>
  <si>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</si>
  <si>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доходы от оказания платных услуг и компенсации затрат государства</t>
  </si>
  <si>
    <t xml:space="preserve"> - доходы от продажи материальных и нематериальных активов</t>
  </si>
  <si>
    <t xml:space="preserve"> - административные платежи и сборы</t>
  </si>
  <si>
    <t xml:space="preserve"> - штрафы, санкции, возмещение ущерба</t>
  </si>
  <si>
    <t xml:space="preserve"> - прочие неналоговые доходы</t>
  </si>
  <si>
    <r>
      <t xml:space="preserve"> - земельный налог </t>
    </r>
    <r>
      <rPr>
        <sz val="11"/>
        <rFont val="Arial"/>
        <family val="2"/>
      </rPr>
      <t>(к. 106 06000 00 0000 110)</t>
    </r>
  </si>
  <si>
    <t>Приложение № 3</t>
  </si>
  <si>
    <t>темп роста,%</t>
  </si>
  <si>
    <t xml:space="preserve"> - доходы от продажи земельных участков</t>
  </si>
  <si>
    <t xml:space="preserve"> - невыясненные поступления</t>
  </si>
  <si>
    <t>Лесоматюнинское сельское поселение</t>
  </si>
  <si>
    <t>Спешневское сельское поселение</t>
  </si>
  <si>
    <t>Коромысловское сельское поселение</t>
  </si>
  <si>
    <t>Еделевское сельское поселение</t>
  </si>
  <si>
    <t>Кузоватовское городское поселение</t>
  </si>
  <si>
    <t xml:space="preserve">о выполнении плана поступления доходов в консолидированный бюджет муниципального образования "Кузоватовский район" </t>
  </si>
  <si>
    <t xml:space="preserve">о  поступлении  налогов и доходов в консолидированный бюджет муниципального образования "Кузоватовский район" </t>
  </si>
  <si>
    <t xml:space="preserve"> Доходы от предпринимательской деятельности</t>
  </si>
  <si>
    <t>Безводовское сельское поселение</t>
  </si>
  <si>
    <t>реструктуризированная ссуда(000 117 00000 00 0000 000)</t>
  </si>
  <si>
    <t>возврат субсидий (000 119 00000 00 0000 000)</t>
  </si>
  <si>
    <t>ИТОГО:</t>
  </si>
  <si>
    <t>налог, взимаемый в связи с применением патентной системы налогообложения</t>
  </si>
  <si>
    <t>за  январь-июль  2013 года</t>
  </si>
  <si>
    <t xml:space="preserve"> план на январь-июль   2013 года</t>
  </si>
  <si>
    <t xml:space="preserve">факт за январь-июль          2013 года </t>
  </si>
  <si>
    <t xml:space="preserve"> план на январь-июль    2013 года</t>
  </si>
  <si>
    <t>факт за январь-июль            2013 года</t>
  </si>
  <si>
    <t>за  январь-июль 2012-2013 года</t>
  </si>
  <si>
    <t>факт за январь-июль            2012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</si>
</sst>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8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172" fontId="1" fillId="0" borderId="13" xfId="0" applyNumberFormat="1" applyFont="1" applyBorder="1" applyAlignment="1">
      <alignment horizontal="center"/>
    </xf>
    <xf numFmtId="172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5" xfId="0" applyFont="1" applyBorder="1" applyAlignment="1">
      <alignment wrapText="1"/>
    </xf>
    <xf numFmtId="172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172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172" fontId="1" fillId="0" borderId="11" xfId="0" applyNumberFormat="1" applyFont="1" applyBorder="1" applyAlignment="1">
      <alignment horizontal="center"/>
    </xf>
    <xf numFmtId="172" fontId="1" fillId="0" borderId="20" xfId="0" applyNumberFormat="1" applyFont="1" applyBorder="1" applyAlignment="1">
      <alignment horizontal="center"/>
    </xf>
    <xf numFmtId="172" fontId="1" fillId="0" borderId="21" xfId="0" applyNumberFormat="1" applyFont="1" applyBorder="1" applyAlignment="1">
      <alignment horizontal="center"/>
    </xf>
    <xf numFmtId="172" fontId="1" fillId="0" borderId="22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left"/>
    </xf>
    <xf numFmtId="0" fontId="3" fillId="0" borderId="23" xfId="0" applyFont="1" applyBorder="1" applyAlignment="1">
      <alignment horizontal="left" wrapText="1"/>
    </xf>
    <xf numFmtId="49" fontId="3" fillId="0" borderId="23" xfId="0" applyNumberFormat="1" applyFont="1" applyBorder="1" applyAlignment="1">
      <alignment horizontal="left" wrapText="1"/>
    </xf>
    <xf numFmtId="0" fontId="4" fillId="0" borderId="24" xfId="0" applyFont="1" applyBorder="1" applyAlignment="1">
      <alignment/>
    </xf>
    <xf numFmtId="172" fontId="1" fillId="0" borderId="25" xfId="0" applyNumberFormat="1" applyFont="1" applyBorder="1" applyAlignment="1">
      <alignment horizontal="center"/>
    </xf>
    <xf numFmtId="0" fontId="4" fillId="0" borderId="26" xfId="0" applyFont="1" applyBorder="1" applyAlignment="1">
      <alignment wrapText="1"/>
    </xf>
    <xf numFmtId="49" fontId="4" fillId="0" borderId="23" xfId="0" applyNumberFormat="1" applyFont="1" applyBorder="1" applyAlignment="1">
      <alignment horizontal="left" wrapText="1"/>
    </xf>
    <xf numFmtId="172" fontId="1" fillId="0" borderId="27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 vertical="center" wrapText="1"/>
    </xf>
    <xf numFmtId="0" fontId="1" fillId="0" borderId="20" xfId="0" applyFont="1" applyBorder="1" applyAlignment="1">
      <alignment wrapText="1"/>
    </xf>
    <xf numFmtId="172" fontId="1" fillId="0" borderId="29" xfId="0" applyNumberFormat="1" applyFont="1" applyBorder="1" applyAlignment="1">
      <alignment horizontal="center"/>
    </xf>
    <xf numFmtId="0" fontId="1" fillId="0" borderId="25" xfId="0" applyFont="1" applyBorder="1" applyAlignment="1">
      <alignment/>
    </xf>
    <xf numFmtId="49" fontId="2" fillId="0" borderId="12" xfId="0" applyNumberFormat="1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172" fontId="1" fillId="0" borderId="10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172" fontId="1" fillId="0" borderId="22" xfId="0" applyNumberFormat="1" applyFont="1" applyBorder="1" applyAlignment="1">
      <alignment/>
    </xf>
    <xf numFmtId="0" fontId="6" fillId="0" borderId="13" xfId="0" applyFont="1" applyBorder="1" applyAlignment="1">
      <alignment wrapText="1"/>
    </xf>
    <xf numFmtId="0" fontId="6" fillId="0" borderId="13" xfId="0" applyFont="1" applyBorder="1" applyAlignment="1">
      <alignment/>
    </xf>
    <xf numFmtId="172" fontId="1" fillId="0" borderId="30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172" fontId="7" fillId="0" borderId="13" xfId="0" applyNumberFormat="1" applyFont="1" applyBorder="1" applyAlignment="1">
      <alignment/>
    </xf>
    <xf numFmtId="0" fontId="46" fillId="0" borderId="13" xfId="52" applyFont="1" applyBorder="1" applyAlignment="1">
      <alignment vertical="top" wrapText="1"/>
      <protection/>
    </xf>
    <xf numFmtId="0" fontId="47" fillId="0" borderId="13" xfId="52" applyFont="1" applyBorder="1" applyAlignment="1">
      <alignment vertical="top" wrapText="1"/>
      <protection/>
    </xf>
    <xf numFmtId="172" fontId="1" fillId="0" borderId="15" xfId="0" applyNumberFormat="1" applyFont="1" applyBorder="1" applyAlignment="1">
      <alignment horizontal="center"/>
    </xf>
    <xf numFmtId="172" fontId="1" fillId="0" borderId="31" xfId="0" applyNumberFormat="1" applyFont="1" applyBorder="1" applyAlignment="1">
      <alignment horizontal="center"/>
    </xf>
    <xf numFmtId="172" fontId="1" fillId="0" borderId="32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33" xfId="0" applyFont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0" fontId="0" fillId="0" borderId="35" xfId="0" applyFont="1" applyBorder="1" applyAlignment="1">
      <alignment horizontal="center" wrapText="1"/>
    </xf>
    <xf numFmtId="0" fontId="0" fillId="0" borderId="36" xfId="0" applyFont="1" applyBorder="1" applyAlignment="1">
      <alignment horizont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wrapText="1"/>
    </xf>
    <xf numFmtId="0" fontId="0" fillId="0" borderId="4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42" xfId="0" applyFont="1" applyBorder="1" applyAlignment="1">
      <alignment horizontal="center" wrapText="1"/>
    </xf>
    <xf numFmtId="0" fontId="0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4">
      <selection activeCell="B20" sqref="B20"/>
    </sheetView>
  </sheetViews>
  <sheetFormatPr defaultColWidth="9.140625" defaultRowHeight="12.75"/>
  <cols>
    <col min="1" max="1" width="51.8515625" style="0" customWidth="1"/>
    <col min="2" max="3" width="14.421875" style="0" customWidth="1"/>
    <col min="4" max="4" width="12.140625" style="0" customWidth="1"/>
    <col min="5" max="5" width="13.28125" style="0" customWidth="1"/>
  </cols>
  <sheetData>
    <row r="1" spans="4:5" ht="17.25" customHeight="1">
      <c r="D1" s="60" t="s">
        <v>29</v>
      </c>
      <c r="E1" s="60"/>
    </row>
    <row r="2" ht="15.75" customHeight="1"/>
    <row r="3" spans="1:5" ht="17.25" customHeight="1">
      <c r="A3" s="60" t="s">
        <v>5</v>
      </c>
      <c r="B3" s="60"/>
      <c r="C3" s="60"/>
      <c r="D3" s="60"/>
      <c r="E3" s="60"/>
    </row>
    <row r="4" spans="1:6" ht="39.75" customHeight="1">
      <c r="A4" s="60" t="s">
        <v>39</v>
      </c>
      <c r="B4" s="60"/>
      <c r="C4" s="60"/>
      <c r="D4" s="60"/>
      <c r="E4" s="60"/>
      <c r="F4" s="7"/>
    </row>
    <row r="5" spans="1:5" ht="17.25" customHeight="1">
      <c r="A5" s="60" t="s">
        <v>51</v>
      </c>
      <c r="B5" s="60"/>
      <c r="C5" s="60"/>
      <c r="D5" s="60"/>
      <c r="E5" s="60"/>
    </row>
    <row r="6" spans="1:5" ht="15.75" customHeight="1">
      <c r="A6" s="1"/>
      <c r="B6" s="1"/>
      <c r="C6" s="1"/>
      <c r="D6" s="1"/>
      <c r="E6" s="1"/>
    </row>
    <row r="7" spans="1:5" ht="15.75" customHeight="1" thickBot="1">
      <c r="A7" s="2"/>
      <c r="B7" s="2"/>
      <c r="C7" s="2"/>
      <c r="D7" s="61" t="s">
        <v>4</v>
      </c>
      <c r="E7" s="61"/>
    </row>
    <row r="8" spans="1:5" ht="85.5" customHeight="1" thickBot="1">
      <c r="A8" s="14" t="s">
        <v>0</v>
      </c>
      <c r="B8" s="15" t="s">
        <v>52</v>
      </c>
      <c r="C8" s="15" t="s">
        <v>50</v>
      </c>
      <c r="D8" s="15" t="s">
        <v>11</v>
      </c>
      <c r="E8" s="16" t="s">
        <v>30</v>
      </c>
    </row>
    <row r="9" spans="1:5" ht="39" customHeight="1">
      <c r="A9" s="12" t="s">
        <v>9</v>
      </c>
      <c r="B9" s="25">
        <f>B10+B19</f>
        <v>36996.7</v>
      </c>
      <c r="C9" s="25">
        <f>C10+C19</f>
        <v>40971.2</v>
      </c>
      <c r="D9" s="25">
        <f>C9-B9</f>
        <v>3974.5</v>
      </c>
      <c r="E9" s="26">
        <f>C9/B9*100</f>
        <v>110.74285003797637</v>
      </c>
    </row>
    <row r="10" spans="1:5" ht="17.25" customHeight="1">
      <c r="A10" s="42" t="s">
        <v>19</v>
      </c>
      <c r="B10" s="8">
        <f>SUM(B11:B18)</f>
        <v>25490.9</v>
      </c>
      <c r="C10" s="8">
        <f>SUM(C11:C18)</f>
        <v>27678.199999999997</v>
      </c>
      <c r="D10" s="8">
        <f>C10-B10</f>
        <v>2187.2999999999956</v>
      </c>
      <c r="E10" s="13">
        <f aca="true" t="shared" si="0" ref="E10:E30">C10/B10*100</f>
        <v>108.58070919426146</v>
      </c>
    </row>
    <row r="11" spans="1:5" ht="17.25" customHeight="1">
      <c r="A11" s="5" t="s">
        <v>6</v>
      </c>
      <c r="B11" s="10">
        <v>16349.5</v>
      </c>
      <c r="C11" s="10">
        <v>17318.2</v>
      </c>
      <c r="D11" s="8">
        <f aca="true" t="shared" si="1" ref="D11:D30">C11-B11</f>
        <v>968.7000000000007</v>
      </c>
      <c r="E11" s="13">
        <f t="shared" si="0"/>
        <v>105.92495183338941</v>
      </c>
    </row>
    <row r="12" spans="1:5" ht="37.5" customHeight="1">
      <c r="A12" s="6" t="s">
        <v>7</v>
      </c>
      <c r="B12" s="8">
        <v>4747.9</v>
      </c>
      <c r="C12" s="8">
        <v>5638.3</v>
      </c>
      <c r="D12" s="8">
        <f t="shared" si="1"/>
        <v>890.4000000000005</v>
      </c>
      <c r="E12" s="13">
        <f t="shared" si="0"/>
        <v>118.75355420291078</v>
      </c>
    </row>
    <row r="13" spans="1:5" ht="20.25" customHeight="1">
      <c r="A13" s="6" t="s">
        <v>12</v>
      </c>
      <c r="B13" s="8">
        <v>1163.7</v>
      </c>
      <c r="C13" s="8">
        <v>1134.9</v>
      </c>
      <c r="D13" s="8">
        <f t="shared" si="1"/>
        <v>-28.799999999999955</v>
      </c>
      <c r="E13" s="13">
        <f t="shared" si="0"/>
        <v>97.52513534416087</v>
      </c>
    </row>
    <row r="14" spans="1:5" ht="59.25" customHeight="1">
      <c r="A14" s="54" t="s">
        <v>45</v>
      </c>
      <c r="B14" s="10"/>
      <c r="C14" s="8">
        <v>44.1</v>
      </c>
      <c r="D14" s="8"/>
      <c r="E14" s="13" t="e">
        <f t="shared" si="0"/>
        <v>#DIV/0!</v>
      </c>
    </row>
    <row r="15" spans="1:5" ht="17.25" customHeight="1">
      <c r="A15" s="5" t="s">
        <v>10</v>
      </c>
      <c r="B15" s="10">
        <v>365.2</v>
      </c>
      <c r="C15" s="10">
        <v>439.5</v>
      </c>
      <c r="D15" s="8">
        <f t="shared" si="1"/>
        <v>74.30000000000001</v>
      </c>
      <c r="E15" s="13">
        <f t="shared" si="0"/>
        <v>120.34501642935378</v>
      </c>
    </row>
    <row r="16" spans="1:5" ht="17.25" customHeight="1">
      <c r="A16" s="5" t="s">
        <v>28</v>
      </c>
      <c r="B16" s="10">
        <v>2698.9</v>
      </c>
      <c r="C16" s="10">
        <v>2798.6</v>
      </c>
      <c r="D16" s="8">
        <f t="shared" si="1"/>
        <v>99.69999999999982</v>
      </c>
      <c r="E16" s="13">
        <f t="shared" si="0"/>
        <v>103.6940975953166</v>
      </c>
    </row>
    <row r="17" spans="1:5" ht="17.25" customHeight="1">
      <c r="A17" s="6" t="s">
        <v>8</v>
      </c>
      <c r="B17" s="10">
        <v>165.6</v>
      </c>
      <c r="C17" s="10">
        <v>304.6</v>
      </c>
      <c r="D17" s="8">
        <f t="shared" si="1"/>
        <v>139.00000000000003</v>
      </c>
      <c r="E17" s="13">
        <f t="shared" si="0"/>
        <v>183.93719806763286</v>
      </c>
    </row>
    <row r="18" spans="1:5" ht="17.25" customHeight="1">
      <c r="A18" s="17" t="s">
        <v>14</v>
      </c>
      <c r="B18" s="10">
        <v>0.1</v>
      </c>
      <c r="C18" s="10"/>
      <c r="D18" s="8">
        <f t="shared" si="1"/>
        <v>-0.1</v>
      </c>
      <c r="E18" s="13">
        <f t="shared" si="0"/>
        <v>0</v>
      </c>
    </row>
    <row r="19" spans="1:5" ht="17.25" customHeight="1">
      <c r="A19" s="41" t="s">
        <v>20</v>
      </c>
      <c r="B19" s="8">
        <f>SUM(B20:B29)</f>
        <v>11505.8</v>
      </c>
      <c r="C19" s="8">
        <f>SUM(C20:C29)</f>
        <v>13293</v>
      </c>
      <c r="D19" s="8">
        <f t="shared" si="1"/>
        <v>1787.2000000000007</v>
      </c>
      <c r="E19" s="13">
        <f t="shared" si="0"/>
        <v>115.53303551252412</v>
      </c>
    </row>
    <row r="20" spans="1:5" ht="56.25" customHeight="1">
      <c r="A20" s="6" t="s">
        <v>22</v>
      </c>
      <c r="B20" s="8">
        <v>1701.6</v>
      </c>
      <c r="C20" s="8">
        <v>2174.8</v>
      </c>
      <c r="D20" s="8">
        <f t="shared" si="1"/>
        <v>473.2000000000003</v>
      </c>
      <c r="E20" s="13">
        <f t="shared" si="0"/>
        <v>127.80912082745652</v>
      </c>
    </row>
    <row r="21" spans="1:5" ht="31.5" customHeight="1">
      <c r="A21" s="6" t="s">
        <v>13</v>
      </c>
      <c r="B21" s="10">
        <v>387.2</v>
      </c>
      <c r="C21" s="10">
        <v>389.7</v>
      </c>
      <c r="D21" s="8">
        <f t="shared" si="1"/>
        <v>2.5</v>
      </c>
      <c r="E21" s="13">
        <f t="shared" si="0"/>
        <v>100.6456611570248</v>
      </c>
    </row>
    <row r="22" spans="1:5" ht="36.75" customHeight="1">
      <c r="A22" s="6" t="s">
        <v>23</v>
      </c>
      <c r="B22" s="10">
        <v>7220.1</v>
      </c>
      <c r="C22" s="10">
        <v>7781.9</v>
      </c>
      <c r="D22" s="8">
        <f t="shared" si="1"/>
        <v>561.7999999999993</v>
      </c>
      <c r="E22" s="13">
        <f t="shared" si="0"/>
        <v>107.78105566404896</v>
      </c>
    </row>
    <row r="23" spans="1:5" ht="36" customHeight="1">
      <c r="A23" s="6" t="s">
        <v>24</v>
      </c>
      <c r="B23" s="10">
        <v>898.5</v>
      </c>
      <c r="C23" s="10">
        <v>1679.8</v>
      </c>
      <c r="D23" s="8">
        <f t="shared" si="1"/>
        <v>781.3</v>
      </c>
      <c r="E23" s="13">
        <f t="shared" si="0"/>
        <v>186.95603784084585</v>
      </c>
    </row>
    <row r="24" spans="1:5" ht="24" customHeight="1">
      <c r="A24" s="6" t="s">
        <v>25</v>
      </c>
      <c r="B24" s="10"/>
      <c r="C24" s="10"/>
      <c r="D24" s="8">
        <f t="shared" si="1"/>
        <v>0</v>
      </c>
      <c r="E24" s="13"/>
    </row>
    <row r="25" spans="1:5" ht="36" customHeight="1">
      <c r="A25" s="6" t="s">
        <v>26</v>
      </c>
      <c r="B25" s="10">
        <v>1242.5</v>
      </c>
      <c r="C25" s="10">
        <v>1161.2</v>
      </c>
      <c r="D25" s="8">
        <f t="shared" si="1"/>
        <v>-81.29999999999995</v>
      </c>
      <c r="E25" s="13">
        <f t="shared" si="0"/>
        <v>93.45674044265594</v>
      </c>
    </row>
    <row r="26" spans="1:5" ht="18" customHeight="1">
      <c r="A26" s="6" t="s">
        <v>27</v>
      </c>
      <c r="B26" s="10">
        <v>33.3</v>
      </c>
      <c r="C26" s="10">
        <v>42.2</v>
      </c>
      <c r="D26" s="8">
        <f t="shared" si="1"/>
        <v>8.900000000000006</v>
      </c>
      <c r="E26" s="13">
        <f t="shared" si="0"/>
        <v>126.72672672672674</v>
      </c>
    </row>
    <row r="27" spans="1:5" ht="34.5" customHeight="1" hidden="1">
      <c r="A27" s="6" t="s">
        <v>31</v>
      </c>
      <c r="B27" s="10"/>
      <c r="C27" s="10"/>
      <c r="D27" s="8"/>
      <c r="E27" s="13"/>
    </row>
    <row r="28" spans="1:5" ht="21" customHeight="1">
      <c r="A28" s="6" t="s">
        <v>32</v>
      </c>
      <c r="B28" s="10">
        <v>22.6</v>
      </c>
      <c r="C28" s="10">
        <v>63.4</v>
      </c>
      <c r="D28" s="8">
        <f t="shared" si="1"/>
        <v>40.8</v>
      </c>
      <c r="E28" s="13">
        <f t="shared" si="0"/>
        <v>280.5309734513274</v>
      </c>
    </row>
    <row r="29" spans="1:5" ht="39.75" customHeight="1" hidden="1">
      <c r="A29" s="6" t="s">
        <v>40</v>
      </c>
      <c r="B29" s="10"/>
      <c r="C29" s="10"/>
      <c r="D29" s="8">
        <f t="shared" si="1"/>
        <v>0</v>
      </c>
      <c r="E29" s="3" t="e">
        <f t="shared" si="0"/>
        <v>#DIV/0!</v>
      </c>
    </row>
    <row r="30" spans="1:5" ht="24" customHeight="1" thickBot="1">
      <c r="A30" s="4" t="s">
        <v>3</v>
      </c>
      <c r="B30" s="9">
        <f>B10+B19</f>
        <v>36996.7</v>
      </c>
      <c r="C30" s="9">
        <f>C10+C19</f>
        <v>40971.2</v>
      </c>
      <c r="D30" s="9">
        <f t="shared" si="1"/>
        <v>3974.5</v>
      </c>
      <c r="E30" s="39">
        <f t="shared" si="0"/>
        <v>110.74285003797637</v>
      </c>
    </row>
    <row r="31" spans="1:5" ht="38.25" hidden="1" thickBot="1">
      <c r="A31" s="49" t="s">
        <v>42</v>
      </c>
      <c r="B31" s="50"/>
      <c r="C31" s="50"/>
      <c r="D31" s="51"/>
      <c r="E31" s="39"/>
    </row>
    <row r="32" spans="1:5" ht="38.25" hidden="1" thickBot="1">
      <c r="A32" s="49" t="s">
        <v>43</v>
      </c>
      <c r="B32" s="50"/>
      <c r="C32" s="50"/>
      <c r="D32" s="51"/>
      <c r="E32" s="39"/>
    </row>
    <row r="33" spans="1:5" ht="18.75" thickBot="1">
      <c r="A33" s="52" t="s">
        <v>44</v>
      </c>
      <c r="B33" s="53">
        <f>B32+B31+B30</f>
        <v>36996.7</v>
      </c>
      <c r="C33" s="53">
        <f>C32+C31+C30</f>
        <v>40971.2</v>
      </c>
      <c r="D33" s="53">
        <f>D32+D31+D30</f>
        <v>3974.5</v>
      </c>
      <c r="E33" s="39">
        <f>C33/B33*100</f>
        <v>110.74285003797637</v>
      </c>
    </row>
    <row r="41" ht="12.75">
      <c r="E41" s="11"/>
    </row>
  </sheetData>
  <sheetProtection/>
  <mergeCells count="5">
    <mergeCell ref="D1:E1"/>
    <mergeCell ref="A3:E3"/>
    <mergeCell ref="D7:E7"/>
    <mergeCell ref="A5:E5"/>
    <mergeCell ref="A4:E4"/>
  </mergeCells>
  <printOptions/>
  <pageMargins left="0.1968503937007874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SheetLayoutView="100" zoomScalePageLayoutView="0" workbookViewId="0" topLeftCell="A1">
      <pane xSplit="4" ySplit="9" topLeftCell="E24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L26" sqref="L26"/>
    </sheetView>
  </sheetViews>
  <sheetFormatPr defaultColWidth="9.140625" defaultRowHeight="12.75"/>
  <cols>
    <col min="1" max="1" width="50.28125" style="0" customWidth="1"/>
    <col min="2" max="2" width="12.421875" style="0" customWidth="1"/>
    <col min="3" max="3" width="12.00390625" style="0" customWidth="1"/>
    <col min="4" max="4" width="9.421875" style="0" customWidth="1"/>
    <col min="5" max="5" width="12.57421875" style="0" customWidth="1"/>
    <col min="6" max="6" width="11.7109375" style="0" customWidth="1"/>
    <col min="7" max="7" width="8.8515625" style="0" customWidth="1"/>
    <col min="8" max="8" width="10.57421875" style="0" customWidth="1"/>
    <col min="9" max="9" width="11.140625" style="0" customWidth="1"/>
    <col min="10" max="10" width="8.28125" style="0" customWidth="1"/>
    <col min="13" max="13" width="10.140625" style="0" customWidth="1"/>
    <col min="14" max="14" width="10.57421875" style="0" customWidth="1"/>
    <col min="15" max="15" width="10.28125" style="0" customWidth="1"/>
    <col min="16" max="16" width="11.421875" style="0" customWidth="1"/>
    <col min="19" max="19" width="9.7109375" style="0" customWidth="1"/>
    <col min="22" max="22" width="10.140625" style="0" customWidth="1"/>
    <col min="23" max="23" width="10.8515625" style="0" customWidth="1"/>
    <col min="24" max="24" width="11.7109375" style="0" customWidth="1"/>
    <col min="25" max="25" width="8.57421875" style="0" customWidth="1"/>
  </cols>
  <sheetData>
    <row r="1" spans="23:25" ht="17.25" customHeight="1">
      <c r="W1" s="60" t="s">
        <v>17</v>
      </c>
      <c r="X1" s="60"/>
      <c r="Y1" s="60"/>
    </row>
    <row r="2" ht="15.75" customHeight="1"/>
    <row r="3" spans="1:25" ht="17.25" customHeight="1">
      <c r="A3" s="60" t="s">
        <v>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</row>
    <row r="4" spans="1:25" ht="39.75" customHeight="1">
      <c r="A4" s="60" t="s">
        <v>38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</row>
    <row r="5" spans="1:25" ht="17.25" customHeight="1">
      <c r="A5" s="60" t="s">
        <v>46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3" ht="17.25" customHeight="1">
      <c r="A6" s="18"/>
      <c r="B6" s="18"/>
      <c r="C6" s="18"/>
    </row>
    <row r="7" spans="1:25" ht="17.25" customHeight="1" thickBot="1">
      <c r="A7" s="18"/>
      <c r="B7" s="18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61" t="s">
        <v>4</v>
      </c>
      <c r="Y7" s="61"/>
    </row>
    <row r="8" spans="1:25" ht="15.75" customHeight="1" thickBot="1">
      <c r="A8" s="66" t="s">
        <v>0</v>
      </c>
      <c r="B8" s="69" t="s">
        <v>15</v>
      </c>
      <c r="C8" s="65"/>
      <c r="D8" s="65"/>
      <c r="E8" s="73" t="s">
        <v>2</v>
      </c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5"/>
    </row>
    <row r="9" spans="1:25" ht="37.5" customHeight="1" thickBot="1">
      <c r="A9" s="67"/>
      <c r="B9" s="70"/>
      <c r="C9" s="71"/>
      <c r="D9" s="72"/>
      <c r="E9" s="65" t="s">
        <v>16</v>
      </c>
      <c r="F9" s="63"/>
      <c r="G9" s="64"/>
      <c r="H9" s="62" t="s">
        <v>41</v>
      </c>
      <c r="I9" s="63"/>
      <c r="J9" s="64"/>
      <c r="K9" s="62" t="s">
        <v>33</v>
      </c>
      <c r="L9" s="63"/>
      <c r="M9" s="64"/>
      <c r="N9" s="62" t="s">
        <v>34</v>
      </c>
      <c r="O9" s="63"/>
      <c r="P9" s="64"/>
      <c r="Q9" s="62" t="s">
        <v>35</v>
      </c>
      <c r="R9" s="63"/>
      <c r="S9" s="64"/>
      <c r="T9" s="62" t="s">
        <v>36</v>
      </c>
      <c r="U9" s="63"/>
      <c r="V9" s="64"/>
      <c r="W9" s="62" t="s">
        <v>37</v>
      </c>
      <c r="X9" s="63"/>
      <c r="Y9" s="64"/>
    </row>
    <row r="10" spans="1:25" ht="72" customHeight="1" thickBot="1">
      <c r="A10" s="68"/>
      <c r="B10" s="59" t="s">
        <v>47</v>
      </c>
      <c r="C10" s="59" t="s">
        <v>48</v>
      </c>
      <c r="D10" s="59" t="s">
        <v>1</v>
      </c>
      <c r="E10" s="59" t="s">
        <v>47</v>
      </c>
      <c r="F10" s="59" t="s">
        <v>48</v>
      </c>
      <c r="G10" s="37" t="s">
        <v>1</v>
      </c>
      <c r="H10" s="59" t="s">
        <v>47</v>
      </c>
      <c r="I10" s="59" t="s">
        <v>48</v>
      </c>
      <c r="J10" s="27" t="s">
        <v>1</v>
      </c>
      <c r="K10" s="59" t="s">
        <v>47</v>
      </c>
      <c r="L10" s="59" t="s">
        <v>48</v>
      </c>
      <c r="M10" s="27" t="s">
        <v>1</v>
      </c>
      <c r="N10" s="59" t="s">
        <v>47</v>
      </c>
      <c r="O10" s="59" t="s">
        <v>48</v>
      </c>
      <c r="P10" s="27" t="s">
        <v>1</v>
      </c>
      <c r="Q10" s="59" t="s">
        <v>47</v>
      </c>
      <c r="R10" s="59" t="s">
        <v>48</v>
      </c>
      <c r="S10" s="28" t="s">
        <v>1</v>
      </c>
      <c r="T10" s="59" t="s">
        <v>47</v>
      </c>
      <c r="U10" s="59" t="s">
        <v>48</v>
      </c>
      <c r="V10" s="28" t="s">
        <v>1</v>
      </c>
      <c r="W10" s="59" t="s">
        <v>47</v>
      </c>
      <c r="X10" s="59" t="s">
        <v>48</v>
      </c>
      <c r="Y10" s="28" t="s">
        <v>1</v>
      </c>
    </row>
    <row r="11" spans="1:25" ht="39" customHeight="1" thickBot="1">
      <c r="A11" s="34" t="s">
        <v>9</v>
      </c>
      <c r="B11" s="56">
        <f>B12+B21</f>
        <v>38472.4</v>
      </c>
      <c r="C11" s="57">
        <f>C12+C21</f>
        <v>40971.200000000004</v>
      </c>
      <c r="D11" s="58">
        <f>C11/B11*100</f>
        <v>106.49504579906635</v>
      </c>
      <c r="E11" s="56">
        <f>E12+E21</f>
        <v>24653.800000000003</v>
      </c>
      <c r="F11" s="25">
        <f>F12+F21</f>
        <v>25994.4</v>
      </c>
      <c r="G11" s="48">
        <f>F11/E11*100</f>
        <v>105.43770128742831</v>
      </c>
      <c r="H11" s="24">
        <f>H12+H21</f>
        <v>1711.4</v>
      </c>
      <c r="I11" s="25">
        <f>I12+I21</f>
        <v>1805.2</v>
      </c>
      <c r="J11" s="43">
        <f>I11/H11*100</f>
        <v>105.48089283627439</v>
      </c>
      <c r="K11" s="24">
        <f>K12+K21</f>
        <v>787.1000000000001</v>
      </c>
      <c r="L11" s="25">
        <f>L12+L21</f>
        <v>899.9000000000001</v>
      </c>
      <c r="M11" s="43">
        <f>L11/K11*100</f>
        <v>114.33108880701309</v>
      </c>
      <c r="N11" s="24">
        <f>N12+N21</f>
        <v>1203.4</v>
      </c>
      <c r="O11" s="25">
        <f>O12+O21</f>
        <v>1421.2</v>
      </c>
      <c r="P11" s="43">
        <f>O11/N11*100</f>
        <v>118.09872029250457</v>
      </c>
      <c r="Q11" s="24">
        <f>Q12+Q21</f>
        <v>662.1</v>
      </c>
      <c r="R11" s="25">
        <f>R12+R21</f>
        <v>817.8999999999999</v>
      </c>
      <c r="S11" s="47">
        <f>R11/Q11*100</f>
        <v>123.53118864219903</v>
      </c>
      <c r="T11" s="24">
        <f>T12+T21</f>
        <v>866.2</v>
      </c>
      <c r="U11" s="25">
        <f>U12+U21</f>
        <v>981.3</v>
      </c>
      <c r="V11" s="47">
        <f>U11/T11*100</f>
        <v>113.28792426691294</v>
      </c>
      <c r="W11" s="24">
        <f>W12+W21</f>
        <v>8588.4</v>
      </c>
      <c r="X11" s="25">
        <f>X12+X21</f>
        <v>9051.3</v>
      </c>
      <c r="Y11" s="47">
        <f>X11/W11*100</f>
        <v>105.38982814028223</v>
      </c>
    </row>
    <row r="12" spans="1:25" ht="22.5" customHeight="1" thickBot="1">
      <c r="A12" s="34" t="s">
        <v>19</v>
      </c>
      <c r="B12" s="21">
        <f>SUM(B13:B20)</f>
        <v>25951.1</v>
      </c>
      <c r="C12" s="8">
        <f>SUM(C13:C20)</f>
        <v>27678.200000000004</v>
      </c>
      <c r="D12" s="36">
        <f aca="true" t="shared" si="0" ref="D12:D31">C12/B12*100</f>
        <v>106.65520922041843</v>
      </c>
      <c r="E12" s="21">
        <f>SUM(E13:E20)</f>
        <v>14345.2</v>
      </c>
      <c r="F12" s="8">
        <f>SUM(F13:F20)</f>
        <v>15157.500000000002</v>
      </c>
      <c r="G12" s="48">
        <f aca="true" t="shared" si="1" ref="G12:G31">F12/E12*100</f>
        <v>105.66252126146726</v>
      </c>
      <c r="H12" s="33">
        <f>SUM(H13:H20)</f>
        <v>477.4</v>
      </c>
      <c r="I12" s="8">
        <f>SUM(I13:I20)</f>
        <v>538.5</v>
      </c>
      <c r="J12" s="43">
        <f>I12/H12*100</f>
        <v>112.7984918307499</v>
      </c>
      <c r="K12" s="21">
        <f>SUM(K13:K20)</f>
        <v>653.8000000000001</v>
      </c>
      <c r="L12" s="8">
        <f>SUM(L13:L20)</f>
        <v>755.2</v>
      </c>
      <c r="M12" s="43">
        <f>L12/K12*100</f>
        <v>115.5093300703579</v>
      </c>
      <c r="N12" s="21">
        <f>SUM(N13:N20)</f>
        <v>1067.9</v>
      </c>
      <c r="O12" s="8">
        <f>SUM(O13:O20)</f>
        <v>1232.4</v>
      </c>
      <c r="P12" s="43">
        <f>O12/N12*100</f>
        <v>115.4040640509411</v>
      </c>
      <c r="Q12" s="21">
        <f>SUM(Q13:Q20)</f>
        <v>568.7</v>
      </c>
      <c r="R12" s="8">
        <f>SUM(R13:R20)</f>
        <v>655.3</v>
      </c>
      <c r="S12" s="47">
        <f>R12/Q12*100</f>
        <v>115.22771232635833</v>
      </c>
      <c r="T12" s="21">
        <f>SUM(T13:T20)</f>
        <v>621.2</v>
      </c>
      <c r="U12" s="8">
        <f>SUM(U13:U20)</f>
        <v>700.5</v>
      </c>
      <c r="V12" s="47">
        <f>U12/T12*100</f>
        <v>112.76561493882807</v>
      </c>
      <c r="W12" s="21">
        <f>SUM(W13:W20)</f>
        <v>8216.9</v>
      </c>
      <c r="X12" s="8">
        <f>SUM(X13:X20)</f>
        <v>8638.8</v>
      </c>
      <c r="Y12" s="47">
        <f>X12/W12*100</f>
        <v>105.13453978994511</v>
      </c>
    </row>
    <row r="13" spans="1:25" ht="17.25" customHeight="1" thickBot="1">
      <c r="A13" s="29" t="s">
        <v>6</v>
      </c>
      <c r="B13" s="21">
        <f>E13+H13+K13+N13+Q13+T13+W13</f>
        <v>16843.1</v>
      </c>
      <c r="C13" s="44">
        <f>F13+I13+L13+O13+R13+U13+X13</f>
        <v>17318.200000000004</v>
      </c>
      <c r="D13" s="36">
        <f t="shared" si="0"/>
        <v>102.82073965006447</v>
      </c>
      <c r="E13" s="21">
        <v>8389.2</v>
      </c>
      <c r="F13" s="44">
        <v>8659.1</v>
      </c>
      <c r="G13" s="48">
        <f t="shared" si="1"/>
        <v>103.21723167882514</v>
      </c>
      <c r="H13" s="40">
        <v>380.3</v>
      </c>
      <c r="I13" s="44">
        <v>386.2</v>
      </c>
      <c r="J13" s="43">
        <f>I13/H13*100</f>
        <v>101.5514067841178</v>
      </c>
      <c r="K13" s="22">
        <v>424.8</v>
      </c>
      <c r="L13" s="44">
        <v>440.1</v>
      </c>
      <c r="M13" s="43">
        <f>L13/K13*100</f>
        <v>103.60169491525424</v>
      </c>
      <c r="N13" s="22">
        <v>512.8</v>
      </c>
      <c r="O13" s="44">
        <v>532.7</v>
      </c>
      <c r="P13" s="43">
        <f>O13/N13*100</f>
        <v>103.88065522620906</v>
      </c>
      <c r="Q13" s="45">
        <v>317.1</v>
      </c>
      <c r="R13" s="46">
        <v>345.2</v>
      </c>
      <c r="S13" s="47">
        <f>R13/Q13*100</f>
        <v>108.86155786818037</v>
      </c>
      <c r="T13" s="45">
        <v>400.9</v>
      </c>
      <c r="U13" s="46">
        <v>393.1</v>
      </c>
      <c r="V13" s="47">
        <f>U13/T13*100</f>
        <v>98.05437765028687</v>
      </c>
      <c r="W13" s="45">
        <v>6418</v>
      </c>
      <c r="X13" s="46">
        <v>6561.8</v>
      </c>
      <c r="Y13" s="47">
        <f>X13/W13*100</f>
        <v>102.24057338734809</v>
      </c>
    </row>
    <row r="14" spans="1:25" ht="33" customHeight="1" thickBot="1">
      <c r="A14" s="30" t="s">
        <v>7</v>
      </c>
      <c r="B14" s="21">
        <f aca="true" t="shared" si="2" ref="B14:B20">E14+H14+K14+N14+Q14+T14+W14</f>
        <v>5228</v>
      </c>
      <c r="C14" s="44">
        <f aca="true" t="shared" si="3" ref="C14:C20">F14+I14+L14+O14+R14+U14+X14</f>
        <v>5638.3</v>
      </c>
      <c r="D14" s="36">
        <f t="shared" si="0"/>
        <v>107.84812547819433</v>
      </c>
      <c r="E14" s="21">
        <v>5228</v>
      </c>
      <c r="F14" s="44">
        <v>5638.3</v>
      </c>
      <c r="G14" s="48">
        <f t="shared" si="1"/>
        <v>107.84812547819433</v>
      </c>
      <c r="H14" s="40"/>
      <c r="I14" s="44"/>
      <c r="J14" s="43"/>
      <c r="K14" s="22"/>
      <c r="L14" s="44"/>
      <c r="M14" s="43"/>
      <c r="N14" s="22"/>
      <c r="O14" s="44"/>
      <c r="P14" s="43"/>
      <c r="Q14" s="45"/>
      <c r="R14" s="46"/>
      <c r="S14" s="47"/>
      <c r="T14" s="45"/>
      <c r="U14" s="46"/>
      <c r="V14" s="47"/>
      <c r="W14" s="45"/>
      <c r="X14" s="46"/>
      <c r="Y14" s="47"/>
    </row>
    <row r="15" spans="1:25" ht="20.25" customHeight="1" thickBot="1">
      <c r="A15" s="30" t="s">
        <v>12</v>
      </c>
      <c r="B15" s="21">
        <f t="shared" si="2"/>
        <v>909.8</v>
      </c>
      <c r="C15" s="44">
        <f t="shared" si="3"/>
        <v>1134.9</v>
      </c>
      <c r="D15" s="36">
        <f t="shared" si="0"/>
        <v>124.74170147285119</v>
      </c>
      <c r="E15" s="21">
        <v>493.4</v>
      </c>
      <c r="F15" s="44">
        <v>567.4</v>
      </c>
      <c r="G15" s="48">
        <f t="shared" si="1"/>
        <v>114.99797324685855</v>
      </c>
      <c r="H15" s="40">
        <v>49</v>
      </c>
      <c r="I15" s="44">
        <v>68.5</v>
      </c>
      <c r="J15" s="43">
        <f>I15/H15*100</f>
        <v>139.79591836734696</v>
      </c>
      <c r="K15" s="22"/>
      <c r="L15" s="44"/>
      <c r="M15" s="43"/>
      <c r="N15" s="22">
        <v>293</v>
      </c>
      <c r="O15" s="44">
        <v>400.2</v>
      </c>
      <c r="P15" s="43">
        <f>O15/N15*100</f>
        <v>136.58703071672355</v>
      </c>
      <c r="Q15" s="45">
        <v>32.4</v>
      </c>
      <c r="R15" s="46">
        <v>37.9</v>
      </c>
      <c r="S15" s="47">
        <f>R15/Q15*100</f>
        <v>116.97530864197532</v>
      </c>
      <c r="T15" s="45">
        <v>42</v>
      </c>
      <c r="U15" s="46">
        <v>60.9</v>
      </c>
      <c r="V15" s="47">
        <f>U15/T15*100</f>
        <v>145</v>
      </c>
      <c r="W15" s="45"/>
      <c r="X15" s="46"/>
      <c r="Y15" s="47"/>
    </row>
    <row r="16" spans="1:25" ht="37.5" customHeight="1" thickBot="1">
      <c r="A16" s="55" t="s">
        <v>45</v>
      </c>
      <c r="B16" s="21">
        <f t="shared" si="2"/>
        <v>44</v>
      </c>
      <c r="C16" s="44">
        <f t="shared" si="3"/>
        <v>44.1</v>
      </c>
      <c r="D16" s="36">
        <f t="shared" si="0"/>
        <v>100.22727272727272</v>
      </c>
      <c r="E16" s="21">
        <v>44</v>
      </c>
      <c r="F16" s="44">
        <v>44.1</v>
      </c>
      <c r="G16" s="48">
        <f t="shared" si="1"/>
        <v>100.22727272727272</v>
      </c>
      <c r="H16" s="40"/>
      <c r="I16" s="44"/>
      <c r="J16" s="43"/>
      <c r="K16" s="22"/>
      <c r="L16" s="44"/>
      <c r="M16" s="43"/>
      <c r="N16" s="22"/>
      <c r="O16" s="44"/>
      <c r="P16" s="43"/>
      <c r="Q16" s="45"/>
      <c r="R16" s="46"/>
      <c r="S16" s="47"/>
      <c r="T16" s="45"/>
      <c r="U16" s="46"/>
      <c r="V16" s="47"/>
      <c r="W16" s="45"/>
      <c r="X16" s="46"/>
      <c r="Y16" s="47"/>
    </row>
    <row r="17" spans="1:25" ht="17.25" customHeight="1" thickBot="1">
      <c r="A17" s="29" t="s">
        <v>10</v>
      </c>
      <c r="B17" s="21">
        <f t="shared" si="2"/>
        <v>359.7</v>
      </c>
      <c r="C17" s="44">
        <f t="shared" si="3"/>
        <v>439.5</v>
      </c>
      <c r="D17" s="36">
        <f t="shared" si="0"/>
        <v>122.18515429524604</v>
      </c>
      <c r="E17" s="21"/>
      <c r="F17" s="44"/>
      <c r="G17" s="48"/>
      <c r="H17" s="40">
        <v>7.4</v>
      </c>
      <c r="I17" s="44">
        <v>17.5</v>
      </c>
      <c r="J17" s="43">
        <f>I17/H17*100</f>
        <v>236.48648648648648</v>
      </c>
      <c r="K17" s="22">
        <v>7.6</v>
      </c>
      <c r="L17" s="44">
        <v>8.8</v>
      </c>
      <c r="M17" s="43">
        <f>L17/K17*100</f>
        <v>115.78947368421053</v>
      </c>
      <c r="N17" s="22">
        <v>1.1</v>
      </c>
      <c r="O17" s="44">
        <v>4.2</v>
      </c>
      <c r="P17" s="43">
        <f>O17/N17*100</f>
        <v>381.8181818181818</v>
      </c>
      <c r="Q17" s="45">
        <v>9.6</v>
      </c>
      <c r="R17" s="46">
        <v>14.6</v>
      </c>
      <c r="S17" s="47">
        <f>R17/Q17*100</f>
        <v>152.08333333333331</v>
      </c>
      <c r="T17" s="45">
        <v>21.1</v>
      </c>
      <c r="U17" s="46">
        <v>26.2</v>
      </c>
      <c r="V17" s="47">
        <f>U17/T17*100</f>
        <v>124.17061611374407</v>
      </c>
      <c r="W17" s="45">
        <v>312.9</v>
      </c>
      <c r="X17" s="46">
        <v>368.2</v>
      </c>
      <c r="Y17" s="47">
        <f>X17/W17*100</f>
        <v>117.67337807606265</v>
      </c>
    </row>
    <row r="18" spans="1:25" ht="17.25" customHeight="1" thickBot="1">
      <c r="A18" s="29" t="s">
        <v>21</v>
      </c>
      <c r="B18" s="21">
        <f t="shared" si="2"/>
        <v>2360.4</v>
      </c>
      <c r="C18" s="44">
        <f t="shared" si="3"/>
        <v>2798.6000000000004</v>
      </c>
      <c r="D18" s="36">
        <f t="shared" si="0"/>
        <v>118.56465005931199</v>
      </c>
      <c r="E18" s="21"/>
      <c r="F18" s="44"/>
      <c r="G18" s="48"/>
      <c r="H18" s="40">
        <v>40.7</v>
      </c>
      <c r="I18" s="44">
        <v>66.3</v>
      </c>
      <c r="J18" s="43">
        <f>I18/H18*100</f>
        <v>162.89926289926288</v>
      </c>
      <c r="K18" s="22">
        <v>221.4</v>
      </c>
      <c r="L18" s="44">
        <v>306.3</v>
      </c>
      <c r="M18" s="43">
        <f>L18/K18*100</f>
        <v>138.34688346883468</v>
      </c>
      <c r="N18" s="22">
        <v>261</v>
      </c>
      <c r="O18" s="44">
        <v>282.3</v>
      </c>
      <c r="P18" s="43">
        <f>O18/N18*100</f>
        <v>108.16091954022988</v>
      </c>
      <c r="Q18" s="45">
        <v>209.6</v>
      </c>
      <c r="R18" s="46">
        <v>255.1</v>
      </c>
      <c r="S18" s="47">
        <f>R18/Q18*100</f>
        <v>121.70801526717557</v>
      </c>
      <c r="T18" s="45">
        <v>141.7</v>
      </c>
      <c r="U18" s="46">
        <v>179.8</v>
      </c>
      <c r="V18" s="47">
        <f>U18/T18*100</f>
        <v>126.8877911079746</v>
      </c>
      <c r="W18" s="45">
        <v>1486</v>
      </c>
      <c r="X18" s="46">
        <v>1708.8</v>
      </c>
      <c r="Y18" s="47">
        <f>X18/W18*100</f>
        <v>114.99327052489905</v>
      </c>
    </row>
    <row r="19" spans="1:25" ht="17.25" customHeight="1" thickBot="1">
      <c r="A19" s="30" t="s">
        <v>8</v>
      </c>
      <c r="B19" s="21">
        <f t="shared" si="2"/>
        <v>206.1</v>
      </c>
      <c r="C19" s="44">
        <f t="shared" si="3"/>
        <v>304.6</v>
      </c>
      <c r="D19" s="36">
        <f t="shared" si="0"/>
        <v>147.79233381853473</v>
      </c>
      <c r="E19" s="21">
        <v>190.6</v>
      </c>
      <c r="F19" s="44">
        <v>248.6</v>
      </c>
      <c r="G19" s="48">
        <f t="shared" si="1"/>
        <v>130.4302203567681</v>
      </c>
      <c r="H19" s="40"/>
      <c r="I19" s="44"/>
      <c r="J19" s="43"/>
      <c r="K19" s="22"/>
      <c r="L19" s="44"/>
      <c r="M19" s="43"/>
      <c r="N19" s="22"/>
      <c r="O19" s="44">
        <v>13</v>
      </c>
      <c r="P19" s="43"/>
      <c r="Q19" s="45"/>
      <c r="R19" s="46">
        <v>2.5</v>
      </c>
      <c r="S19" s="47"/>
      <c r="T19" s="45">
        <v>15.5</v>
      </c>
      <c r="U19" s="46">
        <v>40.5</v>
      </c>
      <c r="V19" s="47">
        <f>U19/T19*100</f>
        <v>261.2903225806451</v>
      </c>
      <c r="W19" s="45"/>
      <c r="X19" s="46"/>
      <c r="Y19" s="47"/>
    </row>
    <row r="20" spans="1:25" ht="17.25" customHeight="1" thickBot="1">
      <c r="A20" s="31" t="s">
        <v>14</v>
      </c>
      <c r="B20" s="21">
        <f t="shared" si="2"/>
        <v>0</v>
      </c>
      <c r="C20" s="44">
        <f t="shared" si="3"/>
        <v>0</v>
      </c>
      <c r="D20" s="36"/>
      <c r="E20" s="21"/>
      <c r="F20" s="44"/>
      <c r="G20" s="48"/>
      <c r="H20" s="40"/>
      <c r="I20" s="44"/>
      <c r="J20" s="43"/>
      <c r="K20" s="22"/>
      <c r="L20" s="44"/>
      <c r="M20" s="43"/>
      <c r="N20" s="22"/>
      <c r="O20" s="44"/>
      <c r="P20" s="43"/>
      <c r="Q20" s="45"/>
      <c r="R20" s="46"/>
      <c r="S20" s="47"/>
      <c r="T20" s="45"/>
      <c r="U20" s="46"/>
      <c r="V20" s="47"/>
      <c r="W20" s="45"/>
      <c r="X20" s="46"/>
      <c r="Y20" s="47"/>
    </row>
    <row r="21" spans="1:25" ht="17.25" customHeight="1" thickBot="1">
      <c r="A21" s="35" t="s">
        <v>20</v>
      </c>
      <c r="B21" s="21">
        <f>SUM(B22:B30)</f>
        <v>12521.300000000001</v>
      </c>
      <c r="C21" s="8">
        <f>SUM(C22:C30)</f>
        <v>13293.000000000002</v>
      </c>
      <c r="D21" s="36">
        <f t="shared" si="0"/>
        <v>106.16309808087021</v>
      </c>
      <c r="E21" s="21">
        <f>SUM(E22:E29)</f>
        <v>10308.6</v>
      </c>
      <c r="F21" s="21">
        <f>SUM(F22:F30)</f>
        <v>10836.9</v>
      </c>
      <c r="G21" s="48">
        <f t="shared" si="1"/>
        <v>105.12484721494673</v>
      </c>
      <c r="H21" s="33">
        <f>SUM(H22:H28)</f>
        <v>1234</v>
      </c>
      <c r="I21" s="8">
        <f>SUM(I22:I30)</f>
        <v>1266.7</v>
      </c>
      <c r="J21" s="43">
        <f>I21/H21*100</f>
        <v>102.64991896272286</v>
      </c>
      <c r="K21" s="21">
        <f>SUM(K22:K28)</f>
        <v>133.3</v>
      </c>
      <c r="L21" s="8">
        <f>SUM(L22:L30)</f>
        <v>144.70000000000002</v>
      </c>
      <c r="M21" s="43">
        <f>L21/K21*100</f>
        <v>108.55213803450863</v>
      </c>
      <c r="N21" s="21">
        <f>SUM(N22:N28)</f>
        <v>135.5</v>
      </c>
      <c r="O21" s="8">
        <f>SUM(O22:O30)</f>
        <v>188.8</v>
      </c>
      <c r="P21" s="43">
        <f>O21/N21*100</f>
        <v>139.33579335793357</v>
      </c>
      <c r="Q21" s="21">
        <f>SUM(Q22:Q28)</f>
        <v>93.4</v>
      </c>
      <c r="R21" s="8">
        <f>SUM(R22:R30)</f>
        <v>162.59999999999997</v>
      </c>
      <c r="S21" s="47">
        <f>R21/Q21*100</f>
        <v>174.08993576017127</v>
      </c>
      <c r="T21" s="21">
        <f>SUM(T22:T29)</f>
        <v>245</v>
      </c>
      <c r="U21" s="21">
        <f>SUM(U22:U30)</f>
        <v>280.8</v>
      </c>
      <c r="V21" s="47">
        <f>U21/T21*100</f>
        <v>114.61224489795919</v>
      </c>
      <c r="W21" s="21">
        <f>SUM(W22:W30)</f>
        <v>371.5</v>
      </c>
      <c r="X21" s="21">
        <f>SUM(X22:X30)</f>
        <v>412.5</v>
      </c>
      <c r="Y21" s="47">
        <f>X21/W21*100</f>
        <v>111.0363391655451</v>
      </c>
    </row>
    <row r="22" spans="1:25" ht="48.75" customHeight="1" thickBot="1">
      <c r="A22" s="30" t="s">
        <v>22</v>
      </c>
      <c r="B22" s="21">
        <f>E22+H22+K22+N22+Q22+T22+W22</f>
        <v>1744.6</v>
      </c>
      <c r="C22" s="8">
        <f>F22+I22+L22+O22+R22+U22+X22</f>
        <v>2174.8</v>
      </c>
      <c r="D22" s="36">
        <f t="shared" si="0"/>
        <v>124.6589476097673</v>
      </c>
      <c r="E22" s="21">
        <v>1059.1</v>
      </c>
      <c r="F22" s="44">
        <v>1367.8</v>
      </c>
      <c r="G22" s="48">
        <f t="shared" si="1"/>
        <v>129.14738929279576</v>
      </c>
      <c r="H22" s="40">
        <v>207.4</v>
      </c>
      <c r="I22" s="44">
        <v>223.9</v>
      </c>
      <c r="J22" s="43">
        <f>I22/H22*100</f>
        <v>107.9556412729026</v>
      </c>
      <c r="K22" s="22">
        <v>58.8</v>
      </c>
      <c r="L22" s="44">
        <v>61.4</v>
      </c>
      <c r="M22" s="43">
        <f>L22/K22*100</f>
        <v>104.42176870748298</v>
      </c>
      <c r="N22" s="22">
        <v>79.8</v>
      </c>
      <c r="O22" s="44">
        <v>96.4</v>
      </c>
      <c r="P22" s="43">
        <f>O22/N22*100</f>
        <v>120.80200501253134</v>
      </c>
      <c r="Q22" s="45">
        <v>37.2</v>
      </c>
      <c r="R22" s="46">
        <v>73.8</v>
      </c>
      <c r="S22" s="47">
        <f>R22/Q22*100</f>
        <v>198.38709677419354</v>
      </c>
      <c r="T22" s="45">
        <v>118.7</v>
      </c>
      <c r="U22" s="46">
        <v>145.5</v>
      </c>
      <c r="V22" s="47">
        <f>U22/T22*100</f>
        <v>122.57792754844145</v>
      </c>
      <c r="W22" s="45">
        <v>183.6</v>
      </c>
      <c r="X22" s="46">
        <v>206</v>
      </c>
      <c r="Y22" s="47">
        <f>X22/W22*100</f>
        <v>112.2004357298475</v>
      </c>
    </row>
    <row r="23" spans="1:25" ht="34.5" customHeight="1" thickBot="1">
      <c r="A23" s="30" t="s">
        <v>13</v>
      </c>
      <c r="B23" s="21">
        <f>E23+H23+K23+N23+Q23+T23+W23</f>
        <v>379.3</v>
      </c>
      <c r="C23" s="8">
        <f aca="true" t="shared" si="4" ref="C23:C28">F23+I23+L23+O23+R23+U23+X23</f>
        <v>389.7</v>
      </c>
      <c r="D23" s="36">
        <f t="shared" si="0"/>
        <v>102.7418929607171</v>
      </c>
      <c r="E23" s="21">
        <v>379.3</v>
      </c>
      <c r="F23" s="44">
        <v>389.7</v>
      </c>
      <c r="G23" s="48">
        <f t="shared" si="1"/>
        <v>102.7418929607171</v>
      </c>
      <c r="H23" s="40"/>
      <c r="I23" s="44"/>
      <c r="J23" s="43"/>
      <c r="K23" s="22"/>
      <c r="L23" s="44"/>
      <c r="M23" s="43"/>
      <c r="N23" s="22"/>
      <c r="O23" s="44"/>
      <c r="P23" s="43"/>
      <c r="Q23" s="45"/>
      <c r="R23" s="46"/>
      <c r="S23" s="47"/>
      <c r="T23" s="45"/>
      <c r="U23" s="46"/>
      <c r="V23" s="47"/>
      <c r="W23" s="45"/>
      <c r="X23" s="46"/>
      <c r="Y23" s="47"/>
    </row>
    <row r="24" spans="1:25" ht="30.75" customHeight="1" thickBot="1">
      <c r="A24" s="30" t="s">
        <v>23</v>
      </c>
      <c r="B24" s="21">
        <f aca="true" t="shared" si="5" ref="B24:B29">E24+H24+K24+N24+Q24+T24+W24</f>
        <v>7620.400000000001</v>
      </c>
      <c r="C24" s="8">
        <f t="shared" si="4"/>
        <v>7781.9000000000015</v>
      </c>
      <c r="D24" s="36">
        <f t="shared" si="0"/>
        <v>102.11931132224032</v>
      </c>
      <c r="E24" s="21">
        <v>7315</v>
      </c>
      <c r="F24" s="44">
        <v>7407.3</v>
      </c>
      <c r="G24" s="48">
        <f t="shared" si="1"/>
        <v>101.26179084073821</v>
      </c>
      <c r="H24" s="40">
        <v>75.1</v>
      </c>
      <c r="I24" s="44">
        <v>85.3</v>
      </c>
      <c r="J24" s="43">
        <f>I24/H24*100</f>
        <v>113.58189081225034</v>
      </c>
      <c r="K24" s="22">
        <v>20</v>
      </c>
      <c r="L24" s="44">
        <v>20.3</v>
      </c>
      <c r="M24" s="43">
        <f>L24/K24*100</f>
        <v>101.50000000000001</v>
      </c>
      <c r="N24" s="22">
        <v>53.4</v>
      </c>
      <c r="O24" s="44">
        <v>57.1</v>
      </c>
      <c r="P24" s="43">
        <f>O24/N24*100</f>
        <v>106.92883895131087</v>
      </c>
      <c r="Q24" s="45">
        <v>50</v>
      </c>
      <c r="R24" s="46">
        <v>80.6</v>
      </c>
      <c r="S24" s="47">
        <f>R24/Q24*100</f>
        <v>161.2</v>
      </c>
      <c r="T24" s="45">
        <v>103.3</v>
      </c>
      <c r="U24" s="46">
        <v>111.6</v>
      </c>
      <c r="V24" s="47">
        <f>U24/T24*100</f>
        <v>108.0348499515973</v>
      </c>
      <c r="W24" s="45">
        <v>3.6</v>
      </c>
      <c r="X24" s="46">
        <v>19.7</v>
      </c>
      <c r="Y24" s="47">
        <f>X24/W24*100</f>
        <v>547.2222222222223</v>
      </c>
    </row>
    <row r="25" spans="1:25" ht="30.75" customHeight="1" thickBot="1">
      <c r="A25" s="30" t="s">
        <v>24</v>
      </c>
      <c r="B25" s="21">
        <f t="shared" si="5"/>
        <v>1647.4</v>
      </c>
      <c r="C25" s="8">
        <f t="shared" si="4"/>
        <v>1679.8000000000002</v>
      </c>
      <c r="D25" s="36">
        <f t="shared" si="0"/>
        <v>101.96673546194003</v>
      </c>
      <c r="E25" s="21">
        <v>460.2</v>
      </c>
      <c r="F25" s="44">
        <v>460.4</v>
      </c>
      <c r="G25" s="48">
        <f t="shared" si="1"/>
        <v>100.04345936549326</v>
      </c>
      <c r="H25" s="40">
        <v>941.5</v>
      </c>
      <c r="I25" s="44">
        <v>943.1</v>
      </c>
      <c r="J25" s="43">
        <f>I25/H25*100</f>
        <v>100.16994158258099</v>
      </c>
      <c r="K25" s="22">
        <v>36.7</v>
      </c>
      <c r="L25" s="44">
        <v>42.2</v>
      </c>
      <c r="M25" s="43">
        <f>L25/K25*100</f>
        <v>114.98637602179835</v>
      </c>
      <c r="N25" s="22">
        <v>1</v>
      </c>
      <c r="O25" s="44">
        <v>23.1</v>
      </c>
      <c r="P25" s="43">
        <f>O25/N25*100</f>
        <v>2310</v>
      </c>
      <c r="Q25" s="45">
        <v>0.7</v>
      </c>
      <c r="R25" s="46">
        <v>0.9</v>
      </c>
      <c r="S25" s="47">
        <f>R25/Q25*100</f>
        <v>128.57142857142858</v>
      </c>
      <c r="T25" s="45">
        <v>23</v>
      </c>
      <c r="U25" s="46">
        <v>23.7</v>
      </c>
      <c r="V25" s="47">
        <f>U25/T25*100</f>
        <v>103.04347826086956</v>
      </c>
      <c r="W25" s="45">
        <v>184.3</v>
      </c>
      <c r="X25" s="46">
        <v>186.4</v>
      </c>
      <c r="Y25" s="47">
        <f>X25/W25*100</f>
        <v>101.13944655453065</v>
      </c>
    </row>
    <row r="26" spans="1:25" ht="20.25" customHeight="1" thickBot="1">
      <c r="A26" s="30" t="s">
        <v>25</v>
      </c>
      <c r="B26" s="21">
        <f t="shared" si="5"/>
        <v>0</v>
      </c>
      <c r="C26" s="8">
        <f>F26+I26+L26+O26+R26+U26+X26</f>
        <v>0</v>
      </c>
      <c r="D26" s="36" t="e">
        <f t="shared" si="0"/>
        <v>#DIV/0!</v>
      </c>
      <c r="E26" s="21"/>
      <c r="F26" s="44"/>
      <c r="G26" s="48"/>
      <c r="H26" s="40"/>
      <c r="I26" s="44"/>
      <c r="J26" s="43"/>
      <c r="K26" s="22"/>
      <c r="L26" s="44"/>
      <c r="M26" s="43"/>
      <c r="N26" s="22"/>
      <c r="O26" s="44"/>
      <c r="P26" s="43"/>
      <c r="Q26" s="45"/>
      <c r="R26" s="46"/>
      <c r="S26" s="47"/>
      <c r="T26" s="45"/>
      <c r="U26" s="46"/>
      <c r="V26" s="47"/>
      <c r="W26" s="45"/>
      <c r="X26" s="46"/>
      <c r="Y26" s="47"/>
    </row>
    <row r="27" spans="1:25" ht="20.25" customHeight="1" thickBot="1">
      <c r="A27" s="30" t="s">
        <v>26</v>
      </c>
      <c r="B27" s="21">
        <f t="shared" si="5"/>
        <v>1095</v>
      </c>
      <c r="C27" s="8">
        <f t="shared" si="4"/>
        <v>1161.2</v>
      </c>
      <c r="D27" s="36">
        <f t="shared" si="0"/>
        <v>106.04566210045662</v>
      </c>
      <c r="E27" s="21">
        <v>1095</v>
      </c>
      <c r="F27" s="44">
        <v>1161.2</v>
      </c>
      <c r="G27" s="48">
        <f t="shared" si="1"/>
        <v>106.04566210045662</v>
      </c>
      <c r="H27" s="40"/>
      <c r="I27" s="44"/>
      <c r="J27" s="43"/>
      <c r="K27" s="22"/>
      <c r="L27" s="44"/>
      <c r="M27" s="43"/>
      <c r="N27" s="22"/>
      <c r="O27" s="44"/>
      <c r="P27" s="43"/>
      <c r="Q27" s="45"/>
      <c r="R27" s="46"/>
      <c r="S27" s="47"/>
      <c r="T27" s="45"/>
      <c r="U27" s="46"/>
      <c r="V27" s="47"/>
      <c r="W27" s="45"/>
      <c r="X27" s="46"/>
      <c r="Y27" s="47"/>
    </row>
    <row r="28" spans="1:25" ht="18" customHeight="1" thickBot="1">
      <c r="A28" s="30" t="s">
        <v>27</v>
      </c>
      <c r="B28" s="21">
        <f t="shared" si="5"/>
        <v>34.6</v>
      </c>
      <c r="C28" s="8">
        <f t="shared" si="4"/>
        <v>42.2</v>
      </c>
      <c r="D28" s="36">
        <f t="shared" si="0"/>
        <v>121.96531791907515</v>
      </c>
      <c r="E28" s="21"/>
      <c r="F28" s="44"/>
      <c r="G28" s="48"/>
      <c r="H28" s="40">
        <v>10</v>
      </c>
      <c r="I28" s="44">
        <v>14.4</v>
      </c>
      <c r="J28" s="43">
        <f>I28/H28*100</f>
        <v>144</v>
      </c>
      <c r="K28" s="22">
        <v>17.8</v>
      </c>
      <c r="L28" s="44">
        <v>20.8</v>
      </c>
      <c r="M28" s="43">
        <f>L28/K28*100</f>
        <v>116.85393258426966</v>
      </c>
      <c r="N28" s="22">
        <v>1.3</v>
      </c>
      <c r="O28" s="44">
        <v>1.4</v>
      </c>
      <c r="P28" s="43">
        <f>O28/N28*100</f>
        <v>107.6923076923077</v>
      </c>
      <c r="Q28" s="45">
        <v>5.5</v>
      </c>
      <c r="R28" s="46">
        <v>5.6</v>
      </c>
      <c r="S28" s="47">
        <f>R28/Q28*100</f>
        <v>101.81818181818181</v>
      </c>
      <c r="T28" s="45"/>
      <c r="U28" s="46"/>
      <c r="V28" s="47"/>
      <c r="W28" s="45"/>
      <c r="X28" s="46"/>
      <c r="Y28" s="47"/>
    </row>
    <row r="29" spans="1:25" ht="15.75" customHeight="1" thickBot="1">
      <c r="A29" s="30" t="s">
        <v>32</v>
      </c>
      <c r="B29" s="21">
        <f t="shared" si="5"/>
        <v>0</v>
      </c>
      <c r="C29" s="8">
        <f>F29+I29+L29+O29+R29+U29+X29</f>
        <v>63.4</v>
      </c>
      <c r="D29" s="36" t="e">
        <f t="shared" si="0"/>
        <v>#DIV/0!</v>
      </c>
      <c r="E29" s="22"/>
      <c r="F29" s="44">
        <v>50.5</v>
      </c>
      <c r="G29" s="48"/>
      <c r="H29" s="40"/>
      <c r="I29" s="44"/>
      <c r="J29" s="43"/>
      <c r="K29" s="22"/>
      <c r="L29" s="44"/>
      <c r="M29" s="43"/>
      <c r="N29" s="22"/>
      <c r="O29" s="44">
        <v>10.8</v>
      </c>
      <c r="P29" s="43"/>
      <c r="Q29" s="45"/>
      <c r="R29" s="46">
        <v>1.7</v>
      </c>
      <c r="S29" s="47"/>
      <c r="T29" s="45"/>
      <c r="U29" s="46"/>
      <c r="V29" s="47"/>
      <c r="W29" s="45"/>
      <c r="X29" s="46">
        <v>0.4</v>
      </c>
      <c r="Y29" s="47"/>
    </row>
    <row r="30" spans="1:25" ht="15.75" customHeight="1" thickBot="1">
      <c r="A30" s="30"/>
      <c r="B30" s="21"/>
      <c r="C30" s="8"/>
      <c r="D30" s="36"/>
      <c r="E30" s="22"/>
      <c r="F30" s="44"/>
      <c r="G30" s="48"/>
      <c r="H30" s="40"/>
      <c r="I30" s="44"/>
      <c r="J30" s="43"/>
      <c r="K30" s="22"/>
      <c r="L30" s="44"/>
      <c r="M30" s="43"/>
      <c r="N30" s="22"/>
      <c r="O30" s="44"/>
      <c r="P30" s="43"/>
      <c r="Q30" s="45"/>
      <c r="R30" s="46"/>
      <c r="S30" s="47"/>
      <c r="T30" s="45"/>
      <c r="U30" s="46"/>
      <c r="V30" s="47"/>
      <c r="W30" s="45"/>
      <c r="X30" s="46"/>
      <c r="Y30" s="47"/>
    </row>
    <row r="31" spans="1:25" ht="24" customHeight="1" thickBot="1">
      <c r="A31" s="32" t="s">
        <v>3</v>
      </c>
      <c r="B31" s="23">
        <f>B12+B21</f>
        <v>38472.4</v>
      </c>
      <c r="C31" s="23">
        <f>C12+C21</f>
        <v>40971.200000000004</v>
      </c>
      <c r="D31" s="36">
        <f t="shared" si="0"/>
        <v>106.49504579906635</v>
      </c>
      <c r="E31" s="23">
        <f>E12+E21</f>
        <v>24653.800000000003</v>
      </c>
      <c r="F31" s="23">
        <f>F12+F21</f>
        <v>25994.4</v>
      </c>
      <c r="G31" s="48">
        <f t="shared" si="1"/>
        <v>105.43770128742831</v>
      </c>
      <c r="H31" s="23">
        <f>H12+H21</f>
        <v>1711.4</v>
      </c>
      <c r="I31" s="23">
        <f>I12+I21</f>
        <v>1805.2</v>
      </c>
      <c r="J31" s="43">
        <f>I31/H31*100</f>
        <v>105.48089283627439</v>
      </c>
      <c r="K31" s="23">
        <f>K12+K21</f>
        <v>787.1000000000001</v>
      </c>
      <c r="L31" s="23">
        <f>L12+L21</f>
        <v>899.9000000000001</v>
      </c>
      <c r="M31" s="43">
        <f>L31/K31*100</f>
        <v>114.33108880701309</v>
      </c>
      <c r="N31" s="23">
        <f>N12+N21</f>
        <v>1203.4</v>
      </c>
      <c r="O31" s="23">
        <f>O12+O21</f>
        <v>1421.2</v>
      </c>
      <c r="P31" s="43">
        <f>O31/N31*100</f>
        <v>118.09872029250457</v>
      </c>
      <c r="Q31" s="23">
        <f>Q12+Q21</f>
        <v>662.1</v>
      </c>
      <c r="R31" s="23">
        <f>R12+R21</f>
        <v>817.8999999999999</v>
      </c>
      <c r="S31" s="47">
        <f>R31/Q31*100</f>
        <v>123.53118864219903</v>
      </c>
      <c r="T31" s="23">
        <f>T12+T21</f>
        <v>866.2</v>
      </c>
      <c r="U31" s="23">
        <f>U12+U21</f>
        <v>981.3</v>
      </c>
      <c r="V31" s="47">
        <f>U31/T31*100</f>
        <v>113.28792426691294</v>
      </c>
      <c r="W31" s="23">
        <f>W12+W21</f>
        <v>8588.4</v>
      </c>
      <c r="X31" s="23">
        <f>X12+X21</f>
        <v>9051.3</v>
      </c>
      <c r="Y31" s="47">
        <f>X31/W31*100</f>
        <v>105.38982814028223</v>
      </c>
    </row>
    <row r="42" ht="12.75">
      <c r="E42" s="11"/>
    </row>
  </sheetData>
  <sheetProtection/>
  <mergeCells count="15">
    <mergeCell ref="W1:Y1"/>
    <mergeCell ref="A4:Y4"/>
    <mergeCell ref="A5:Y5"/>
    <mergeCell ref="A3:Y3"/>
    <mergeCell ref="A8:A10"/>
    <mergeCell ref="Q9:S9"/>
    <mergeCell ref="B8:D9"/>
    <mergeCell ref="E8:Y8"/>
    <mergeCell ref="T9:V9"/>
    <mergeCell ref="W9:Y9"/>
    <mergeCell ref="K9:M9"/>
    <mergeCell ref="N9:P9"/>
    <mergeCell ref="E9:G9"/>
    <mergeCell ref="H9:J9"/>
    <mergeCell ref="X7:Y7"/>
  </mergeCells>
  <printOptions/>
  <pageMargins left="0.1968503937007874" right="0" top="0" bottom="0" header="0" footer="0"/>
  <pageSetup fitToHeight="1" fitToWidth="1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6">
      <selection activeCell="C20" sqref="C20:C28"/>
    </sheetView>
  </sheetViews>
  <sheetFormatPr defaultColWidth="9.140625" defaultRowHeight="12.75"/>
  <cols>
    <col min="1" max="1" width="51.8515625" style="0" customWidth="1"/>
    <col min="2" max="3" width="14.421875" style="0" customWidth="1"/>
    <col min="4" max="4" width="12.140625" style="0" customWidth="1"/>
    <col min="5" max="5" width="13.28125" style="0" customWidth="1"/>
  </cols>
  <sheetData>
    <row r="1" spans="4:5" ht="17.25" customHeight="1">
      <c r="D1" s="60" t="s">
        <v>18</v>
      </c>
      <c r="E1" s="60"/>
    </row>
    <row r="2" ht="15.75" customHeight="1"/>
    <row r="3" spans="1:5" ht="17.25" customHeight="1">
      <c r="A3" s="60" t="s">
        <v>5</v>
      </c>
      <c r="B3" s="60"/>
      <c r="C3" s="60"/>
      <c r="D3" s="60"/>
      <c r="E3" s="60"/>
    </row>
    <row r="4" spans="1:6" ht="39.75" customHeight="1">
      <c r="A4" s="60" t="s">
        <v>38</v>
      </c>
      <c r="B4" s="60"/>
      <c r="C4" s="60"/>
      <c r="D4" s="60"/>
      <c r="E4" s="60"/>
      <c r="F4" s="7"/>
    </row>
    <row r="5" spans="1:5" ht="17.25" customHeight="1">
      <c r="A5" s="60" t="s">
        <v>46</v>
      </c>
      <c r="B5" s="60"/>
      <c r="C5" s="60"/>
      <c r="D5" s="60"/>
      <c r="E5" s="60"/>
    </row>
    <row r="6" spans="1:5" ht="15.75" customHeight="1">
      <c r="A6" s="1"/>
      <c r="B6" s="1"/>
      <c r="C6" s="1"/>
      <c r="D6" s="1"/>
      <c r="E6" s="1"/>
    </row>
    <row r="7" spans="1:5" ht="15.75" customHeight="1" thickBot="1">
      <c r="A7" s="2"/>
      <c r="B7" s="2"/>
      <c r="C7" s="2"/>
      <c r="D7" s="61" t="s">
        <v>4</v>
      </c>
      <c r="E7" s="61"/>
    </row>
    <row r="8" spans="1:5" ht="85.5" customHeight="1" thickBot="1">
      <c r="A8" s="14" t="s">
        <v>0</v>
      </c>
      <c r="B8" s="15" t="s">
        <v>49</v>
      </c>
      <c r="C8" s="15" t="s">
        <v>50</v>
      </c>
      <c r="D8" s="15" t="s">
        <v>11</v>
      </c>
      <c r="E8" s="16" t="s">
        <v>1</v>
      </c>
    </row>
    <row r="9" spans="1:5" ht="39" customHeight="1">
      <c r="A9" s="38" t="s">
        <v>9</v>
      </c>
      <c r="B9" s="25">
        <f>B10+B19</f>
        <v>38472.399999999994</v>
      </c>
      <c r="C9" s="25">
        <f>C10+C19</f>
        <v>40971.2</v>
      </c>
      <c r="D9" s="25">
        <f>C9-B9</f>
        <v>2498.800000000003</v>
      </c>
      <c r="E9" s="26">
        <f>C9/B9*100</f>
        <v>106.49504579906635</v>
      </c>
    </row>
    <row r="10" spans="1:5" ht="17.25" customHeight="1">
      <c r="A10" s="42" t="s">
        <v>19</v>
      </c>
      <c r="B10" s="8">
        <f>SUM(B11:B18)</f>
        <v>25951.1</v>
      </c>
      <c r="C10" s="8">
        <f>SUM(C11:C18)</f>
        <v>27678.199999999997</v>
      </c>
      <c r="D10" s="8">
        <f>C10-B10</f>
        <v>1727.0999999999985</v>
      </c>
      <c r="E10" s="13">
        <f aca="true" t="shared" si="0" ref="E10:E32">C10/B10*100</f>
        <v>106.6552092204184</v>
      </c>
    </row>
    <row r="11" spans="1:5" ht="17.25" customHeight="1">
      <c r="A11" s="5" t="s">
        <v>6</v>
      </c>
      <c r="B11" s="8">
        <v>16843.1</v>
      </c>
      <c r="C11" s="10">
        <v>17318.2</v>
      </c>
      <c r="D11" s="8">
        <f aca="true" t="shared" si="1" ref="D11:D29">C11-B11</f>
        <v>475.1000000000022</v>
      </c>
      <c r="E11" s="13">
        <f t="shared" si="0"/>
        <v>102.82073965006444</v>
      </c>
    </row>
    <row r="12" spans="1:5" ht="40.5" customHeight="1">
      <c r="A12" s="6" t="s">
        <v>7</v>
      </c>
      <c r="B12" s="8">
        <v>5228</v>
      </c>
      <c r="C12" s="8">
        <v>5638.3</v>
      </c>
      <c r="D12" s="8">
        <f t="shared" si="1"/>
        <v>410.3000000000002</v>
      </c>
      <c r="E12" s="13">
        <f t="shared" si="0"/>
        <v>107.84812547819433</v>
      </c>
    </row>
    <row r="13" spans="1:5" ht="20.25" customHeight="1">
      <c r="A13" s="6" t="s">
        <v>12</v>
      </c>
      <c r="B13" s="8">
        <v>909.8</v>
      </c>
      <c r="C13" s="8">
        <v>1134.9</v>
      </c>
      <c r="D13" s="8">
        <f t="shared" si="1"/>
        <v>225.10000000000014</v>
      </c>
      <c r="E13" s="13">
        <f t="shared" si="0"/>
        <v>124.74170147285119</v>
      </c>
    </row>
    <row r="14" spans="1:5" ht="56.25" customHeight="1">
      <c r="A14" s="54" t="s">
        <v>45</v>
      </c>
      <c r="B14" s="8">
        <v>44</v>
      </c>
      <c r="C14" s="8">
        <v>44.1</v>
      </c>
      <c r="D14" s="8">
        <f t="shared" si="1"/>
        <v>0.10000000000000142</v>
      </c>
      <c r="E14" s="13">
        <f t="shared" si="0"/>
        <v>100.22727272727272</v>
      </c>
    </row>
    <row r="15" spans="1:5" ht="17.25" customHeight="1">
      <c r="A15" s="5" t="s">
        <v>10</v>
      </c>
      <c r="B15" s="8">
        <v>359.7</v>
      </c>
      <c r="C15" s="10">
        <v>439.5</v>
      </c>
      <c r="D15" s="8">
        <f t="shared" si="1"/>
        <v>79.80000000000001</v>
      </c>
      <c r="E15" s="13">
        <f t="shared" si="0"/>
        <v>122.18515429524604</v>
      </c>
    </row>
    <row r="16" spans="1:5" ht="17.25" customHeight="1">
      <c r="A16" s="5" t="s">
        <v>28</v>
      </c>
      <c r="B16" s="8">
        <v>2360.4</v>
      </c>
      <c r="C16" s="10">
        <v>2798.6</v>
      </c>
      <c r="D16" s="8">
        <f t="shared" si="1"/>
        <v>438.1999999999998</v>
      </c>
      <c r="E16" s="13">
        <f t="shared" si="0"/>
        <v>118.56465005931199</v>
      </c>
    </row>
    <row r="17" spans="1:5" ht="17.25" customHeight="1">
      <c r="A17" s="6" t="s">
        <v>8</v>
      </c>
      <c r="B17" s="8">
        <v>206.1</v>
      </c>
      <c r="C17" s="10">
        <v>304.6</v>
      </c>
      <c r="D17" s="8">
        <f t="shared" si="1"/>
        <v>98.50000000000003</v>
      </c>
      <c r="E17" s="13">
        <f t="shared" si="0"/>
        <v>147.79233381853473</v>
      </c>
    </row>
    <row r="18" spans="1:5" ht="17.25" customHeight="1">
      <c r="A18" s="17" t="s">
        <v>14</v>
      </c>
      <c r="B18" s="8"/>
      <c r="C18" s="10"/>
      <c r="D18" s="8">
        <f t="shared" si="1"/>
        <v>0</v>
      </c>
      <c r="E18" s="13" t="e">
        <f t="shared" si="0"/>
        <v>#DIV/0!</v>
      </c>
    </row>
    <row r="19" spans="1:5" ht="17.25" customHeight="1">
      <c r="A19" s="41" t="s">
        <v>20</v>
      </c>
      <c r="B19" s="8">
        <f>SUM(B20:B28)</f>
        <v>12521.3</v>
      </c>
      <c r="C19" s="8">
        <f>SUM(C20:C28)</f>
        <v>13293</v>
      </c>
      <c r="D19" s="8">
        <f t="shared" si="1"/>
        <v>771.7000000000007</v>
      </c>
      <c r="E19" s="13">
        <f t="shared" si="0"/>
        <v>106.16309808087021</v>
      </c>
    </row>
    <row r="20" spans="1:5" ht="56.25" customHeight="1">
      <c r="A20" s="6" t="s">
        <v>22</v>
      </c>
      <c r="B20" s="8">
        <v>1744.6</v>
      </c>
      <c r="C20" s="8">
        <v>2174.8</v>
      </c>
      <c r="D20" s="8">
        <f t="shared" si="1"/>
        <v>430.2000000000003</v>
      </c>
      <c r="E20" s="13">
        <f t="shared" si="0"/>
        <v>124.6589476097673</v>
      </c>
    </row>
    <row r="21" spans="1:5" ht="31.5" customHeight="1">
      <c r="A21" s="6" t="s">
        <v>13</v>
      </c>
      <c r="B21" s="8">
        <v>379.3</v>
      </c>
      <c r="C21" s="10">
        <v>389.7</v>
      </c>
      <c r="D21" s="8">
        <f t="shared" si="1"/>
        <v>10.399999999999977</v>
      </c>
      <c r="E21" s="13">
        <f t="shared" si="0"/>
        <v>102.7418929607171</v>
      </c>
    </row>
    <row r="22" spans="1:5" ht="36.75" customHeight="1">
      <c r="A22" s="6" t="s">
        <v>23</v>
      </c>
      <c r="B22" s="8">
        <v>7620.4</v>
      </c>
      <c r="C22" s="10">
        <v>7781.9</v>
      </c>
      <c r="D22" s="8">
        <f t="shared" si="1"/>
        <v>161.5</v>
      </c>
      <c r="E22" s="13">
        <f t="shared" si="0"/>
        <v>102.1193113222403</v>
      </c>
    </row>
    <row r="23" spans="1:5" ht="36" customHeight="1">
      <c r="A23" s="6" t="s">
        <v>24</v>
      </c>
      <c r="B23" s="8">
        <v>1647.4</v>
      </c>
      <c r="C23" s="10">
        <v>1679.8</v>
      </c>
      <c r="D23" s="8">
        <f t="shared" si="1"/>
        <v>32.399999999999864</v>
      </c>
      <c r="E23" s="13">
        <f t="shared" si="0"/>
        <v>101.96673546194002</v>
      </c>
    </row>
    <row r="24" spans="1:5" ht="36" customHeight="1">
      <c r="A24" s="6" t="s">
        <v>25</v>
      </c>
      <c r="B24" s="8"/>
      <c r="C24" s="10"/>
      <c r="D24" s="8">
        <f t="shared" si="1"/>
        <v>0</v>
      </c>
      <c r="E24" s="13"/>
    </row>
    <row r="25" spans="1:5" ht="36" customHeight="1">
      <c r="A25" s="6" t="s">
        <v>26</v>
      </c>
      <c r="B25" s="8">
        <v>1095</v>
      </c>
      <c r="C25" s="10">
        <v>1161.2</v>
      </c>
      <c r="D25" s="8">
        <f t="shared" si="1"/>
        <v>66.20000000000005</v>
      </c>
      <c r="E25" s="13">
        <f t="shared" si="0"/>
        <v>106.04566210045662</v>
      </c>
    </row>
    <row r="26" spans="1:5" ht="18" customHeight="1">
      <c r="A26" s="6" t="s">
        <v>27</v>
      </c>
      <c r="B26" s="8">
        <v>34.6</v>
      </c>
      <c r="C26" s="10">
        <v>42.2</v>
      </c>
      <c r="D26" s="8">
        <f t="shared" si="1"/>
        <v>7.600000000000001</v>
      </c>
      <c r="E26" s="13">
        <f t="shared" si="0"/>
        <v>121.96531791907515</v>
      </c>
    </row>
    <row r="27" spans="1:5" ht="33.75" customHeight="1" hidden="1">
      <c r="A27" s="6" t="s">
        <v>31</v>
      </c>
      <c r="B27" s="10"/>
      <c r="C27" s="10"/>
      <c r="D27" s="8">
        <f t="shared" si="1"/>
        <v>0</v>
      </c>
      <c r="E27" s="13" t="e">
        <f t="shared" si="0"/>
        <v>#DIV/0!</v>
      </c>
    </row>
    <row r="28" spans="1:5" ht="15.75" customHeight="1">
      <c r="A28" s="6" t="s">
        <v>32</v>
      </c>
      <c r="B28" s="10"/>
      <c r="C28" s="10">
        <v>63.4</v>
      </c>
      <c r="D28" s="8"/>
      <c r="E28" s="3"/>
    </row>
    <row r="29" spans="1:5" ht="24" customHeight="1" thickBot="1">
      <c r="A29" s="4" t="s">
        <v>3</v>
      </c>
      <c r="B29" s="9">
        <f>B10+B19</f>
        <v>38472.399999999994</v>
      </c>
      <c r="C29" s="9">
        <f>C10+C19</f>
        <v>40971.2</v>
      </c>
      <c r="D29" s="9">
        <f t="shared" si="1"/>
        <v>2498.800000000003</v>
      </c>
      <c r="E29" s="39">
        <f t="shared" si="0"/>
        <v>106.49504579906635</v>
      </c>
    </row>
    <row r="30" spans="1:5" ht="38.25" hidden="1" thickBot="1">
      <c r="A30" s="49" t="s">
        <v>42</v>
      </c>
      <c r="B30" s="50"/>
      <c r="C30" s="50"/>
      <c r="D30" s="51"/>
      <c r="E30" s="39"/>
    </row>
    <row r="31" spans="1:5" ht="38.25" hidden="1" thickBot="1">
      <c r="A31" s="49" t="s">
        <v>43</v>
      </c>
      <c r="B31" s="50"/>
      <c r="C31" s="50"/>
      <c r="D31" s="51"/>
      <c r="E31" s="39"/>
    </row>
    <row r="32" spans="1:5" ht="18.75" thickBot="1">
      <c r="A32" s="52" t="s">
        <v>44</v>
      </c>
      <c r="B32" s="53">
        <f>B31+B30+B29</f>
        <v>38472.399999999994</v>
      </c>
      <c r="C32" s="53">
        <f>C31+C30+C29</f>
        <v>40971.2</v>
      </c>
      <c r="D32" s="53">
        <f>D31+D30+D29</f>
        <v>2498.800000000003</v>
      </c>
      <c r="E32" s="39">
        <f t="shared" si="0"/>
        <v>106.49504579906635</v>
      </c>
    </row>
    <row r="40" ht="12.75">
      <c r="E40" s="11"/>
    </row>
  </sheetData>
  <sheetProtection/>
  <mergeCells count="5">
    <mergeCell ref="D1:E1"/>
    <mergeCell ref="A3:E3"/>
    <mergeCell ref="D7:E7"/>
    <mergeCell ref="A5:E5"/>
    <mergeCell ref="A4:E4"/>
  </mergeCells>
  <printOptions/>
  <pageMargins left="0.1968503937007874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2013-08-07T13:18:57Z</cp:lastPrinted>
  <dcterms:created xsi:type="dcterms:W3CDTF">1996-10-08T23:32:33Z</dcterms:created>
  <dcterms:modified xsi:type="dcterms:W3CDTF">2013-08-09T07:03:59Z</dcterms:modified>
  <cp:category/>
  <cp:version/>
  <cp:contentType/>
  <cp:contentStatus/>
</cp:coreProperties>
</file>